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IS" sheetId="1" r:id="rId1"/>
    <sheet name="BS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<sst xmlns="http://schemas.openxmlformats.org/spreadsheetml/2006/main" count="175" uniqueCount="128">
  <si>
    <t xml:space="preserve">WOODLANDOR HOLDINGS BERHAD </t>
  </si>
  <si>
    <t>(Incorporated in Malaysia)                              (Company No.376693-D)</t>
  </si>
  <si>
    <t>Condensed Consolidated Income Statements for the period ended 30 September 2002</t>
  </si>
  <si>
    <t xml:space="preserve">Current </t>
  </si>
  <si>
    <t>Comparative</t>
  </si>
  <si>
    <t>9 months</t>
  </si>
  <si>
    <t>quarter ended</t>
  </si>
  <si>
    <t>Cumulative</t>
  </si>
  <si>
    <t>30 September</t>
  </si>
  <si>
    <t>to date</t>
  </si>
  <si>
    <t>RM'000</t>
  </si>
  <si>
    <t>Revenue</t>
  </si>
  <si>
    <t>Operating expenses</t>
  </si>
  <si>
    <t>Other operating income</t>
  </si>
  <si>
    <t>Profit from operations</t>
  </si>
  <si>
    <t>Interest expense</t>
  </si>
  <si>
    <t>Interest income</t>
  </si>
  <si>
    <t>Profit before tax</t>
  </si>
  <si>
    <t>Income tax expense</t>
  </si>
  <si>
    <t>Net profit for the period</t>
  </si>
  <si>
    <t>Earnings per ordinary share</t>
  </si>
  <si>
    <t xml:space="preserve">   of RM1.00 each (sen)</t>
  </si>
  <si>
    <t xml:space="preserve">      - Basic</t>
  </si>
  <si>
    <t xml:space="preserve">      - Diluted</t>
  </si>
  <si>
    <t>NA</t>
  </si>
  <si>
    <t xml:space="preserve">(The Condensed Consolidated Income Statements should be read in conjunction with the annual audited financial </t>
  </si>
  <si>
    <t xml:space="preserve"> statements for the year ended 31 December 2001)</t>
  </si>
  <si>
    <t>Condensed Consolidated Balance Sheets as of 30 September 2002</t>
  </si>
  <si>
    <t>As of</t>
  </si>
  <si>
    <t xml:space="preserve">30 September </t>
  </si>
  <si>
    <t xml:space="preserve">31 December </t>
  </si>
  <si>
    <t>ASSETS</t>
  </si>
  <si>
    <t>Property, plant and equipment</t>
  </si>
  <si>
    <t>Other investments</t>
  </si>
  <si>
    <t xml:space="preserve">Current Assets </t>
  </si>
  <si>
    <t>Inventories</t>
  </si>
  <si>
    <t xml:space="preserve">Trade receivables (Net of allowance for </t>
  </si>
  <si>
    <t xml:space="preserve">   doubtful debts)</t>
  </si>
  <si>
    <t>Other receivables and prepaid expenses</t>
  </si>
  <si>
    <t>Fixed Deposits with licensed banks</t>
  </si>
  <si>
    <t>Cash and bank balances</t>
  </si>
  <si>
    <t>Current Liabilities</t>
  </si>
  <si>
    <t>Trade payables</t>
  </si>
  <si>
    <t>Amount due to customers for contract work</t>
  </si>
  <si>
    <t>Other payables and accrued expenses</t>
  </si>
  <si>
    <t>Short-term borrowings</t>
  </si>
  <si>
    <t>Tax liabilities</t>
  </si>
  <si>
    <t>Proposed dividend</t>
  </si>
  <si>
    <t>Net Current Assets</t>
  </si>
  <si>
    <t>(Forward)</t>
  </si>
  <si>
    <t>Long-term and Deferred Liabilities</t>
  </si>
  <si>
    <t>Deferred tax liabilities</t>
  </si>
  <si>
    <t>Net Assets</t>
  </si>
  <si>
    <t>Represented by:</t>
  </si>
  <si>
    <t>Issued capital</t>
  </si>
  <si>
    <t>Reserves</t>
  </si>
  <si>
    <t>Shareholders' Equity</t>
  </si>
  <si>
    <t xml:space="preserve">(The Condensed Consolidated Balance Sheets should be read in conjunction with the annual audited financial </t>
  </si>
  <si>
    <t xml:space="preserve">Condensed Consolidated Statements of Changes In Equity for the period ended </t>
  </si>
  <si>
    <t>30 September 2002</t>
  </si>
  <si>
    <t xml:space="preserve">Issued </t>
  </si>
  <si>
    <t>Share</t>
  </si>
  <si>
    <t>Reserve on</t>
  </si>
  <si>
    <t>Unappropriated</t>
  </si>
  <si>
    <t>Shareholders'</t>
  </si>
  <si>
    <t>Capital</t>
  </si>
  <si>
    <t>Premium *</t>
  </si>
  <si>
    <t>Consolidation *</t>
  </si>
  <si>
    <t>Profit **</t>
  </si>
  <si>
    <t>Equity</t>
  </si>
  <si>
    <t xml:space="preserve">9 months period ended </t>
  </si>
  <si>
    <t xml:space="preserve">   30 September 2002</t>
  </si>
  <si>
    <t>Balance as of 1 January 2002</t>
  </si>
  <si>
    <t>Dividends</t>
  </si>
  <si>
    <t>Balance as of 30 September 2002</t>
  </si>
  <si>
    <t xml:space="preserve">   30 September 2001</t>
  </si>
  <si>
    <t>Balance as of 1 January 2001</t>
  </si>
  <si>
    <t>Balance as of 30 September 2001</t>
  </si>
  <si>
    <t>* Non-distributable</t>
  </si>
  <si>
    <t>** Distributable</t>
  </si>
  <si>
    <t xml:space="preserve">Condensed Consolidated Cash Flow Statement for the period ended </t>
  </si>
  <si>
    <t>ended</t>
  </si>
  <si>
    <t>CASH FLOWS FROM/(USED IN) OPERATING ACTIVITIES</t>
  </si>
  <si>
    <t>Adjustments for:</t>
  </si>
  <si>
    <t xml:space="preserve">   Allowance for doubtful debts</t>
  </si>
  <si>
    <t xml:space="preserve">   Depreciation of property, plant and equipment</t>
  </si>
  <si>
    <t xml:space="preserve">   Finance costs</t>
  </si>
  <si>
    <t xml:space="preserve">   Loss on disposal of property, plant and equipment</t>
  </si>
  <si>
    <t xml:space="preserve">   Property, plant and equipment written off</t>
  </si>
  <si>
    <t xml:space="preserve">   Bad debts written off</t>
  </si>
  <si>
    <t xml:space="preserve">   Allowance for diminution in value of investment</t>
  </si>
  <si>
    <t xml:space="preserve">   Allowance for doubtful debts no longer required</t>
  </si>
  <si>
    <t xml:space="preserve">   Gain on disposal of property, plant and equipment</t>
  </si>
  <si>
    <t xml:space="preserve">   Interest income</t>
  </si>
  <si>
    <t>Operating Profit Before Working Capital Changes</t>
  </si>
  <si>
    <t>Changes in working capital :</t>
  </si>
  <si>
    <t xml:space="preserve">   Net change in current assets</t>
  </si>
  <si>
    <t xml:space="preserve">   Net change in current liabilities</t>
  </si>
  <si>
    <t>Cash Generated From Operations</t>
  </si>
  <si>
    <t>Income tax paid</t>
  </si>
  <si>
    <t xml:space="preserve">Net Cash Generated From Operating Activities </t>
  </si>
  <si>
    <t>CASH FLOWS FROM/(USED IN) INVESTING ACTIVITIES</t>
  </si>
  <si>
    <t>Proceeds from disposal of property, plant and equipment</t>
  </si>
  <si>
    <t>Interest received</t>
  </si>
  <si>
    <t>Purchase of property, plant and equipment</t>
  </si>
  <si>
    <t>Net Cash Used In Investing Activities</t>
  </si>
  <si>
    <t>CASH FLOWS FROM/(USED IN) FINANCING ACTIVITIES</t>
  </si>
  <si>
    <t>Payment of term loans</t>
  </si>
  <si>
    <t>Net payment of short-term borrowings other than bank overdrafts</t>
  </si>
  <si>
    <t>Dividends paid</t>
  </si>
  <si>
    <t>Payment of hire-purchase payables</t>
  </si>
  <si>
    <t>Finance costs paid</t>
  </si>
  <si>
    <t>CASH AND CASH EQUIVALENTS AT BEGINNING OF PERIOD</t>
  </si>
  <si>
    <t>CASH AND CASH EQUIVALENTS AT END OF PERIOD</t>
  </si>
  <si>
    <t>Cash and cash equivalents comprise:</t>
  </si>
  <si>
    <t>Fixed deposits with licensed banks</t>
  </si>
  <si>
    <t>Bank overdrafts</t>
  </si>
  <si>
    <t>Less : Non cash and cash equivalents</t>
  </si>
  <si>
    <t>Fixed deposits pledged with licensed banks</t>
  </si>
  <si>
    <t xml:space="preserve">Note : There are no comparative figures as this is the first interim financial report prepared in accordance </t>
  </si>
  <si>
    <t xml:space="preserve">          with MASB 26 Interim Financial Reporting.</t>
  </si>
  <si>
    <t xml:space="preserve">(The Condensed Consolidated Cash Flow Statement should be read in conjunction with the annual </t>
  </si>
  <si>
    <t xml:space="preserve">(The Condensed Consolidated Statements of Changes In Equity should be read in conjunction with the annual audited </t>
  </si>
  <si>
    <t xml:space="preserve"> financial statements for the year ended 31 December 2001)</t>
  </si>
  <si>
    <t xml:space="preserve"> audited financial statements for the year ended 31 December 2001)</t>
  </si>
  <si>
    <t>Long-term borrowings</t>
  </si>
  <si>
    <t>NET DECREASE IN CASH AND CASH EQUIVALENTS</t>
  </si>
  <si>
    <t>Net Cash Used In Financing Activities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</si>
</sst>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9">
    <font>
      <sz val="10"/>
      <name val="Arial"/>
      <family val="0"/>
    </font>
    <font>
      <sz val="16"/>
      <name val="Times New Roman"/>
      <family val="1"/>
    </font>
    <font>
      <i/>
      <sz val="16"/>
      <name val="Arial Rounded MT Bold"/>
      <family val="2"/>
    </font>
    <font>
      <i/>
      <sz val="10"/>
      <name val="Arial Rounded MT Bold"/>
      <family val="2"/>
    </font>
    <font>
      <sz val="9"/>
      <name val="Times New Roman"/>
      <family val="1"/>
    </font>
    <font>
      <i/>
      <sz val="12"/>
      <name val="Arial Rounded MT Bold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72" fontId="0" fillId="0" borderId="0" xfId="15" applyNumberFormat="1" applyAlignment="1">
      <alignment/>
    </xf>
    <xf numFmtId="172" fontId="0" fillId="0" borderId="0" xfId="15" applyNumberFormat="1" applyFont="1" applyAlignment="1">
      <alignment/>
    </xf>
    <xf numFmtId="172" fontId="0" fillId="0" borderId="1" xfId="15" applyNumberFormat="1" applyBorder="1" applyAlignment="1">
      <alignment/>
    </xf>
    <xf numFmtId="172" fontId="0" fillId="0" borderId="2" xfId="15" applyNumberFormat="1" applyBorder="1" applyAlignment="1">
      <alignment/>
    </xf>
    <xf numFmtId="171" fontId="0" fillId="0" borderId="0" xfId="15" applyNumberFormat="1" applyAlignment="1">
      <alignment/>
    </xf>
    <xf numFmtId="0" fontId="0" fillId="0" borderId="0" xfId="0" applyAlignment="1" quotePrefix="1">
      <alignment/>
    </xf>
    <xf numFmtId="171" fontId="0" fillId="0" borderId="0" xfId="15" applyAlignment="1">
      <alignment/>
    </xf>
    <xf numFmtId="172" fontId="0" fillId="0" borderId="0" xfId="15" applyNumberFormat="1" applyBorder="1" applyAlignment="1">
      <alignment horizontal="right"/>
    </xf>
    <xf numFmtId="0" fontId="0" fillId="0" borderId="3" xfId="0" applyBorder="1" applyAlignment="1">
      <alignment/>
    </xf>
    <xf numFmtId="172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0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"/>
  <sheetViews>
    <sheetView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6" width="14.7109375" style="0" customWidth="1"/>
  </cols>
  <sheetData>
    <row r="1" spans="2:5" ht="20.25">
      <c r="B1" s="1" t="s">
        <v>0</v>
      </c>
      <c r="E1" s="3"/>
    </row>
    <row r="2" spans="2:5" ht="14.25" customHeight="1">
      <c r="B2" s="4" t="s">
        <v>1</v>
      </c>
      <c r="E2" s="3"/>
    </row>
    <row r="4" ht="15">
      <c r="B4" s="5" t="s">
        <v>2</v>
      </c>
    </row>
    <row r="5" ht="15">
      <c r="B5" s="5"/>
    </row>
    <row r="7" spans="3:6" ht="12.75">
      <c r="C7" s="7">
        <v>2002</v>
      </c>
      <c r="D7" s="7">
        <v>2001</v>
      </c>
      <c r="E7" s="7">
        <v>2002</v>
      </c>
      <c r="F7" s="7">
        <v>2001</v>
      </c>
    </row>
    <row r="8" spans="3:6" ht="12.75">
      <c r="C8" s="7" t="s">
        <v>3</v>
      </c>
      <c r="D8" s="7" t="s">
        <v>4</v>
      </c>
      <c r="E8" s="7" t="s">
        <v>5</v>
      </c>
      <c r="F8" s="7" t="s">
        <v>5</v>
      </c>
    </row>
    <row r="9" spans="3:6" ht="12.75">
      <c r="C9" s="7" t="s">
        <v>6</v>
      </c>
      <c r="D9" s="7" t="s">
        <v>6</v>
      </c>
      <c r="E9" s="7" t="s">
        <v>7</v>
      </c>
      <c r="F9" s="7" t="s">
        <v>7</v>
      </c>
    </row>
    <row r="10" spans="3:6" ht="12.75">
      <c r="C10" s="8" t="s">
        <v>8</v>
      </c>
      <c r="D10" s="8" t="s">
        <v>8</v>
      </c>
      <c r="E10" s="7" t="s">
        <v>9</v>
      </c>
      <c r="F10" s="7" t="s">
        <v>9</v>
      </c>
    </row>
    <row r="11" spans="3:6" ht="12.75">
      <c r="C11" s="7" t="s">
        <v>10</v>
      </c>
      <c r="D11" s="7" t="s">
        <v>10</v>
      </c>
      <c r="E11" s="7" t="s">
        <v>10</v>
      </c>
      <c r="F11" s="7" t="s">
        <v>10</v>
      </c>
    </row>
    <row r="13" spans="2:6" ht="12.75">
      <c r="B13" t="s">
        <v>11</v>
      </c>
      <c r="C13" s="10">
        <v>13293</v>
      </c>
      <c r="D13" s="10">
        <v>18078</v>
      </c>
      <c r="E13" s="10">
        <v>43309</v>
      </c>
      <c r="F13" s="10">
        <v>53755</v>
      </c>
    </row>
    <row r="14" spans="3:6" ht="12.75">
      <c r="C14" s="10"/>
      <c r="D14" s="10"/>
      <c r="E14" s="10"/>
      <c r="F14" s="10"/>
    </row>
    <row r="15" spans="3:6" ht="12.75">
      <c r="C15" s="10"/>
      <c r="D15" s="10"/>
      <c r="E15" s="10"/>
      <c r="F15" s="10"/>
    </row>
    <row r="16" spans="2:6" ht="12.75">
      <c r="B16" t="s">
        <v>12</v>
      </c>
      <c r="C16" s="10">
        <v>-13050</v>
      </c>
      <c r="D16" s="10">
        <v>-16893</v>
      </c>
      <c r="E16" s="10">
        <v>-41783</v>
      </c>
      <c r="F16" s="10">
        <v>-48763</v>
      </c>
    </row>
    <row r="17" spans="2:6" ht="12.75">
      <c r="B17" t="s">
        <v>13</v>
      </c>
      <c r="C17" s="11">
        <f>211-64</f>
        <v>147</v>
      </c>
      <c r="D17" s="10">
        <f>155-39</f>
        <v>116</v>
      </c>
      <c r="E17" s="10">
        <f>647-249</f>
        <v>398</v>
      </c>
      <c r="F17" s="10">
        <f>706-160</f>
        <v>546</v>
      </c>
    </row>
    <row r="18" spans="3:6" ht="12.75">
      <c r="C18" s="12"/>
      <c r="D18" s="12"/>
      <c r="E18" s="12"/>
      <c r="F18" s="12"/>
    </row>
    <row r="19" spans="3:6" ht="12.75">
      <c r="C19" s="10"/>
      <c r="D19" s="10"/>
      <c r="E19" s="10"/>
      <c r="F19" s="10"/>
    </row>
    <row r="20" spans="2:6" ht="12.75">
      <c r="B20" t="s">
        <v>14</v>
      </c>
      <c r="C20" s="11">
        <f>SUM(C13:C18)</f>
        <v>390</v>
      </c>
      <c r="D20" s="11">
        <f>SUM(D13:D17)</f>
        <v>1301</v>
      </c>
      <c r="E20" s="11">
        <f>SUM(E13:E17)</f>
        <v>1924</v>
      </c>
      <c r="F20" s="11">
        <f>SUM(F13:F17)</f>
        <v>5538</v>
      </c>
    </row>
    <row r="21" spans="3:6" ht="12.75">
      <c r="C21" s="11"/>
      <c r="D21" s="10"/>
      <c r="E21" s="11"/>
      <c r="F21" s="10"/>
    </row>
    <row r="22" spans="2:6" ht="12.75">
      <c r="B22" t="s">
        <v>15</v>
      </c>
      <c r="C22" s="10">
        <v>-296</v>
      </c>
      <c r="D22" s="10">
        <v>-310</v>
      </c>
      <c r="E22" s="10">
        <v>-831</v>
      </c>
      <c r="F22" s="10">
        <v>-846</v>
      </c>
    </row>
    <row r="23" spans="2:6" ht="12.75">
      <c r="B23" t="s">
        <v>16</v>
      </c>
      <c r="C23" s="10">
        <v>64</v>
      </c>
      <c r="D23" s="10">
        <v>39</v>
      </c>
      <c r="E23" s="10">
        <v>249</v>
      </c>
      <c r="F23" s="10">
        <v>160</v>
      </c>
    </row>
    <row r="24" spans="3:6" ht="12.75">
      <c r="C24" s="12"/>
      <c r="D24" s="12"/>
      <c r="E24" s="12"/>
      <c r="F24" s="12"/>
    </row>
    <row r="25" spans="3:6" ht="12.75">
      <c r="C25" s="10"/>
      <c r="D25" s="10"/>
      <c r="E25" s="10"/>
      <c r="F25" s="10"/>
    </row>
    <row r="26" spans="3:6" ht="12.75">
      <c r="C26" s="10"/>
      <c r="D26" s="10"/>
      <c r="E26" s="10"/>
      <c r="F26" s="10"/>
    </row>
    <row r="27" spans="2:6" ht="12.75">
      <c r="B27" s="6" t="s">
        <v>17</v>
      </c>
      <c r="C27" s="10">
        <f>SUM(C20:C23)</f>
        <v>158</v>
      </c>
      <c r="D27" s="10">
        <f>SUM(D20:D23)</f>
        <v>1030</v>
      </c>
      <c r="E27" s="10">
        <f>SUM(E20:E23)</f>
        <v>1342</v>
      </c>
      <c r="F27" s="10">
        <f>SUM(F20:F23)</f>
        <v>4852</v>
      </c>
    </row>
    <row r="28" spans="2:6" ht="12.75">
      <c r="B28" s="6"/>
      <c r="C28" s="10"/>
      <c r="D28" s="10"/>
      <c r="E28" s="10"/>
      <c r="F28" s="10"/>
    </row>
    <row r="29" spans="2:6" ht="12.75">
      <c r="B29" t="s">
        <v>18</v>
      </c>
      <c r="C29" s="10">
        <v>-49</v>
      </c>
      <c r="D29" s="10">
        <v>-316</v>
      </c>
      <c r="E29" s="10">
        <f>-452-104</f>
        <v>-556</v>
      </c>
      <c r="F29" s="10">
        <v>-1565</v>
      </c>
    </row>
    <row r="30" spans="3:6" ht="12.75">
      <c r="C30" s="12"/>
      <c r="D30" s="12"/>
      <c r="E30" s="12"/>
      <c r="F30" s="12"/>
    </row>
    <row r="31" spans="3:6" ht="12.75">
      <c r="C31" s="10"/>
      <c r="D31" s="10"/>
      <c r="E31" s="10"/>
      <c r="F31" s="10"/>
    </row>
    <row r="32" spans="2:6" ht="12.75">
      <c r="B32" s="6" t="s">
        <v>19</v>
      </c>
      <c r="C32" s="10">
        <f>SUM(C27:C29)</f>
        <v>109</v>
      </c>
      <c r="D32" s="10">
        <v>714</v>
      </c>
      <c r="E32" s="10">
        <f>SUM(E27:E29)</f>
        <v>786</v>
      </c>
      <c r="F32" s="10">
        <v>3287</v>
      </c>
    </row>
    <row r="33" spans="3:6" ht="13.5" thickBot="1">
      <c r="C33" s="13"/>
      <c r="D33" s="13"/>
      <c r="E33" s="13"/>
      <c r="F33" s="13"/>
    </row>
    <row r="34" spans="3:6" ht="12.75">
      <c r="C34" s="10"/>
      <c r="D34" s="10"/>
      <c r="E34" s="10"/>
      <c r="F34" s="10"/>
    </row>
    <row r="35" spans="3:6" ht="12.75">
      <c r="C35" s="10"/>
      <c r="D35" s="10"/>
      <c r="E35" s="10"/>
      <c r="F35" s="10"/>
    </row>
    <row r="36" spans="2:6" ht="12.75">
      <c r="B36" t="s">
        <v>20</v>
      </c>
      <c r="C36" s="10"/>
      <c r="D36" s="14"/>
      <c r="E36" s="10"/>
      <c r="F36" s="10"/>
    </row>
    <row r="37" spans="2:6" ht="12.75">
      <c r="B37" t="s">
        <v>21</v>
      </c>
      <c r="C37" s="10"/>
      <c r="D37" s="14"/>
      <c r="E37" s="10"/>
      <c r="F37" s="10"/>
    </row>
    <row r="38" spans="2:6" ht="12.75">
      <c r="B38" s="15" t="s">
        <v>22</v>
      </c>
      <c r="C38" s="16">
        <f>+C32/19999*100</f>
        <v>0.5450272513625681</v>
      </c>
      <c r="D38" s="14">
        <v>3.57</v>
      </c>
      <c r="E38" s="16">
        <f>+E32/19999*100</f>
        <v>3.930196509825491</v>
      </c>
      <c r="F38" s="14">
        <v>16.44</v>
      </c>
    </row>
    <row r="39" spans="3:6" ht="13.5" thickBot="1">
      <c r="C39" s="13"/>
      <c r="D39" s="13"/>
      <c r="E39" s="13"/>
      <c r="F39" s="13"/>
    </row>
    <row r="40" spans="3:6" ht="12.75">
      <c r="C40" s="10"/>
      <c r="D40" s="10"/>
      <c r="E40" s="10"/>
      <c r="F40" s="10"/>
    </row>
    <row r="41" spans="2:6" ht="12.75">
      <c r="B41" s="15" t="s">
        <v>23</v>
      </c>
      <c r="C41" s="17" t="s">
        <v>24</v>
      </c>
      <c r="D41" s="17" t="s">
        <v>24</v>
      </c>
      <c r="E41" s="17" t="s">
        <v>24</v>
      </c>
      <c r="F41" s="17" t="s">
        <v>24</v>
      </c>
    </row>
    <row r="42" spans="3:6" ht="13.5" thickBot="1">
      <c r="C42" s="13"/>
      <c r="D42" s="13"/>
      <c r="E42" s="13"/>
      <c r="F42" s="13"/>
    </row>
    <row r="43" spans="3:6" ht="12.75">
      <c r="C43" s="10"/>
      <c r="D43" s="10"/>
      <c r="E43" s="10"/>
      <c r="F43" s="10"/>
    </row>
    <row r="44" spans="3:6" ht="12.75">
      <c r="C44" s="10"/>
      <c r="D44" s="10"/>
      <c r="E44" s="10"/>
      <c r="F44" s="10"/>
    </row>
    <row r="48" spans="3:6" ht="12.75">
      <c r="C48" s="10"/>
      <c r="D48" s="10"/>
      <c r="E48" s="10"/>
      <c r="F48" s="10"/>
    </row>
    <row r="49" spans="3:6" ht="12.75">
      <c r="C49" s="10"/>
      <c r="D49" s="10"/>
      <c r="E49" s="10"/>
      <c r="F49" s="10"/>
    </row>
    <row r="50" spans="3:6" ht="12.75">
      <c r="C50" s="10"/>
      <c r="D50" s="10"/>
      <c r="E50" s="10"/>
      <c r="F50" s="10"/>
    </row>
    <row r="51" ht="12.75">
      <c r="B51" t="s">
        <v>25</v>
      </c>
    </row>
    <row r="52" ht="12.75">
      <c r="B52" t="s">
        <v>26</v>
      </c>
    </row>
    <row r="53" spans="3:6" ht="12.75">
      <c r="C53" s="10"/>
      <c r="D53" s="10"/>
      <c r="E53" s="10"/>
      <c r="F53" s="10"/>
    </row>
    <row r="54" spans="3:6" ht="12.75">
      <c r="C54" s="10"/>
      <c r="D54" s="10"/>
      <c r="E54" s="10"/>
      <c r="F54" s="10"/>
    </row>
    <row r="55" spans="3:6" ht="12.75">
      <c r="C55" s="10"/>
      <c r="D55" s="10"/>
      <c r="E55" s="10"/>
      <c r="F55" s="10"/>
    </row>
  </sheetData>
  <printOptions horizontalCentered="1"/>
  <pageMargins left="0.25" right="0.25" top="0.65" bottom="0.57" header="0.32" footer="0.2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7"/>
  <sheetViews>
    <sheetView tabSelected="1" workbookViewId="0" topLeftCell="A1">
      <selection activeCell="B66" sqref="B66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3" width="5.7109375" style="0" customWidth="1"/>
    <col min="4" max="4" width="1.7109375" style="0" customWidth="1"/>
    <col min="5" max="6" width="15.7109375" style="0" customWidth="1"/>
    <col min="7" max="7" width="1.7109375" style="0" customWidth="1"/>
  </cols>
  <sheetData>
    <row r="1" spans="2:6" ht="20.25">
      <c r="B1" s="1" t="s">
        <v>0</v>
      </c>
      <c r="C1" s="2"/>
      <c r="D1" s="2"/>
      <c r="F1" s="3"/>
    </row>
    <row r="2" spans="2:6" ht="12.75" customHeight="1">
      <c r="B2" s="4" t="s">
        <v>1</v>
      </c>
      <c r="C2" s="2"/>
      <c r="D2" s="2"/>
      <c r="F2" s="3"/>
    </row>
    <row r="4" spans="2:4" ht="15">
      <c r="B4" s="5" t="s">
        <v>27</v>
      </c>
      <c r="C4" s="5"/>
      <c r="D4" s="5"/>
    </row>
    <row r="6" spans="5:6" ht="12.75">
      <c r="E6" s="7" t="s">
        <v>28</v>
      </c>
      <c r="F6" s="7" t="s">
        <v>28</v>
      </c>
    </row>
    <row r="7" spans="5:6" ht="12.75">
      <c r="E7" s="8" t="s">
        <v>29</v>
      </c>
      <c r="F7" s="8" t="s">
        <v>30</v>
      </c>
    </row>
    <row r="8" spans="5:6" ht="12.75">
      <c r="E8" s="7">
        <v>2002</v>
      </c>
      <c r="F8" s="7">
        <v>2001</v>
      </c>
    </row>
    <row r="9" spans="3:6" ht="12.75">
      <c r="C9" s="7"/>
      <c r="D9" s="7"/>
      <c r="E9" s="7" t="s">
        <v>10</v>
      </c>
      <c r="F9" s="7" t="s">
        <v>10</v>
      </c>
    </row>
    <row r="10" ht="12.75" customHeight="1">
      <c r="C10" s="9"/>
    </row>
    <row r="11" spans="2:6" ht="12.75">
      <c r="B11" s="6" t="s">
        <v>31</v>
      </c>
      <c r="C11" s="9"/>
      <c r="E11" s="10"/>
      <c r="F11" s="10"/>
    </row>
    <row r="12" spans="2:6" ht="12.75" customHeight="1">
      <c r="B12" s="6"/>
      <c r="C12" s="9"/>
      <c r="E12" s="10"/>
      <c r="F12" s="10"/>
    </row>
    <row r="13" spans="2:6" ht="12.75">
      <c r="B13" s="6" t="s">
        <v>32</v>
      </c>
      <c r="C13" s="9"/>
      <c r="E13" s="10">
        <f>27145</f>
        <v>27145</v>
      </c>
      <c r="F13" s="10">
        <v>27635</v>
      </c>
    </row>
    <row r="14" spans="2:6" ht="12.75" customHeight="1">
      <c r="B14" s="6"/>
      <c r="C14" s="9"/>
      <c r="E14" s="10"/>
      <c r="F14" s="10"/>
    </row>
    <row r="15" spans="2:6" ht="12.75">
      <c r="B15" s="6" t="s">
        <v>33</v>
      </c>
      <c r="C15" s="9"/>
      <c r="E15" s="10">
        <v>2</v>
      </c>
      <c r="F15" s="10">
        <v>2</v>
      </c>
    </row>
    <row r="16" spans="2:6" ht="12.75" customHeight="1">
      <c r="B16" s="6"/>
      <c r="C16" s="9"/>
      <c r="E16" s="10"/>
      <c r="F16" s="10"/>
    </row>
    <row r="17" spans="2:6" ht="12.75">
      <c r="B17" s="6"/>
      <c r="C17" s="9"/>
      <c r="E17" s="10"/>
      <c r="F17" s="10"/>
    </row>
    <row r="18" spans="2:6" ht="12.75">
      <c r="B18" s="6" t="s">
        <v>34</v>
      </c>
      <c r="C18" s="9"/>
      <c r="E18" s="10"/>
      <c r="F18" s="10"/>
    </row>
    <row r="19" spans="3:7" ht="12.75" customHeight="1">
      <c r="C19" s="9"/>
      <c r="D19" s="18"/>
      <c r="E19" s="19"/>
      <c r="F19" s="19"/>
      <c r="G19" s="20"/>
    </row>
    <row r="20" spans="2:7" ht="12.75">
      <c r="B20" t="s">
        <v>35</v>
      </c>
      <c r="C20" s="9"/>
      <c r="D20" s="21"/>
      <c r="E20" s="22">
        <v>7473</v>
      </c>
      <c r="F20" s="22">
        <v>7470</v>
      </c>
      <c r="G20" s="23"/>
    </row>
    <row r="21" spans="3:7" ht="12.75" customHeight="1">
      <c r="C21" s="9"/>
      <c r="D21" s="21"/>
      <c r="E21" s="22"/>
      <c r="F21" s="22"/>
      <c r="G21" s="23"/>
    </row>
    <row r="22" spans="2:7" ht="12.75">
      <c r="B22" t="s">
        <v>36</v>
      </c>
      <c r="C22" s="9"/>
      <c r="D22" s="21"/>
      <c r="E22" s="22">
        <f>24187-4830+1</f>
        <v>19358</v>
      </c>
      <c r="F22" s="22">
        <v>21273</v>
      </c>
      <c r="G22" s="23"/>
    </row>
    <row r="23" spans="2:7" ht="12.75">
      <c r="B23" t="s">
        <v>37</v>
      </c>
      <c r="C23" s="9"/>
      <c r="D23" s="21"/>
      <c r="E23" s="22"/>
      <c r="F23" s="22"/>
      <c r="G23" s="23"/>
    </row>
    <row r="24" spans="3:7" ht="12.75">
      <c r="C24" s="9"/>
      <c r="D24" s="21"/>
      <c r="E24" s="22"/>
      <c r="F24" s="22"/>
      <c r="G24" s="23"/>
    </row>
    <row r="25" spans="2:7" ht="12.75">
      <c r="B25" t="s">
        <v>38</v>
      </c>
      <c r="C25" s="9"/>
      <c r="D25" s="21"/>
      <c r="E25" s="22">
        <f>2466+1496+228</f>
        <v>4190</v>
      </c>
      <c r="F25" s="22">
        <v>3886</v>
      </c>
      <c r="G25" s="23"/>
    </row>
    <row r="26" spans="3:7" ht="12.75">
      <c r="C26" s="9"/>
      <c r="D26" s="21"/>
      <c r="E26" s="22"/>
      <c r="F26" s="22"/>
      <c r="G26" s="23"/>
    </row>
    <row r="27" spans="2:7" ht="12.75">
      <c r="B27" t="s">
        <v>39</v>
      </c>
      <c r="C27" s="9"/>
      <c r="D27" s="21"/>
      <c r="E27" s="22">
        <v>7623</v>
      </c>
      <c r="F27" s="22">
        <v>7692</v>
      </c>
      <c r="G27" s="23"/>
    </row>
    <row r="28" spans="3:7" ht="12.75">
      <c r="C28" s="9"/>
      <c r="D28" s="21"/>
      <c r="E28" s="22"/>
      <c r="F28" s="22"/>
      <c r="G28" s="23"/>
    </row>
    <row r="29" spans="2:7" ht="12.75">
      <c r="B29" t="s">
        <v>40</v>
      </c>
      <c r="C29" s="9"/>
      <c r="D29" s="21"/>
      <c r="E29" s="22">
        <v>835</v>
      </c>
      <c r="F29" s="22">
        <v>1691</v>
      </c>
      <c r="G29" s="23"/>
    </row>
    <row r="30" spans="3:7" ht="7.5" customHeight="1">
      <c r="C30" s="9"/>
      <c r="D30" s="21"/>
      <c r="E30" s="19"/>
      <c r="F30" s="19"/>
      <c r="G30" s="23"/>
    </row>
    <row r="31" spans="3:7" ht="12.75">
      <c r="C31" s="9"/>
      <c r="D31" s="21"/>
      <c r="E31" s="22">
        <f>SUM(E20:E29)</f>
        <v>39479</v>
      </c>
      <c r="F31" s="22">
        <f>SUM(F20:F29)</f>
        <v>42012</v>
      </c>
      <c r="G31" s="23"/>
    </row>
    <row r="32" spans="3:7" ht="7.5" customHeight="1">
      <c r="C32" s="9"/>
      <c r="D32" s="21"/>
      <c r="E32" s="12"/>
      <c r="F32" s="12"/>
      <c r="G32" s="23"/>
    </row>
    <row r="33" spans="3:7" ht="12.75">
      <c r="C33" s="9"/>
      <c r="D33" s="21"/>
      <c r="E33" s="22"/>
      <c r="F33" s="22"/>
      <c r="G33" s="23"/>
    </row>
    <row r="34" spans="3:7" ht="12.75">
      <c r="C34" s="9"/>
      <c r="D34" s="21"/>
      <c r="E34" s="22"/>
      <c r="F34" s="22"/>
      <c r="G34" s="23"/>
    </row>
    <row r="35" spans="2:7" ht="12.75">
      <c r="B35" s="6" t="s">
        <v>41</v>
      </c>
      <c r="C35" s="9"/>
      <c r="D35" s="21"/>
      <c r="E35" s="22"/>
      <c r="F35" s="22"/>
      <c r="G35" s="23"/>
    </row>
    <row r="36" spans="3:7" ht="12.75">
      <c r="C36" s="9"/>
      <c r="D36" s="21"/>
      <c r="E36" s="22"/>
      <c r="F36" s="22"/>
      <c r="G36" s="23"/>
    </row>
    <row r="37" spans="2:7" ht="12.75">
      <c r="B37" t="s">
        <v>42</v>
      </c>
      <c r="C37" s="9"/>
      <c r="D37" s="21"/>
      <c r="E37" s="22">
        <v>7298</v>
      </c>
      <c r="F37" s="22">
        <v>5906</v>
      </c>
      <c r="G37" s="23"/>
    </row>
    <row r="38" spans="3:7" ht="12.75">
      <c r="C38" s="9"/>
      <c r="D38" s="21"/>
      <c r="E38" s="22"/>
      <c r="F38" s="22"/>
      <c r="G38" s="23"/>
    </row>
    <row r="39" spans="2:7" ht="12.75">
      <c r="B39" t="s">
        <v>43</v>
      </c>
      <c r="C39" s="9"/>
      <c r="D39" s="21"/>
      <c r="E39" s="22">
        <v>133</v>
      </c>
      <c r="F39" s="22">
        <v>151</v>
      </c>
      <c r="G39" s="23"/>
    </row>
    <row r="40" spans="3:7" ht="12.75">
      <c r="C40" s="9"/>
      <c r="D40" s="21"/>
      <c r="E40" s="22"/>
      <c r="F40" s="22"/>
      <c r="G40" s="23"/>
    </row>
    <row r="41" spans="2:7" ht="12.75">
      <c r="B41" t="s">
        <v>44</v>
      </c>
      <c r="C41" s="9"/>
      <c r="D41" s="21"/>
      <c r="E41" s="22">
        <f>1084+1613</f>
        <v>2697</v>
      </c>
      <c r="F41" s="22">
        <v>3760</v>
      </c>
      <c r="G41" s="23"/>
    </row>
    <row r="42" spans="3:7" ht="12.75">
      <c r="C42" s="9"/>
      <c r="D42" s="21"/>
      <c r="E42" s="22"/>
      <c r="F42" s="22"/>
      <c r="G42" s="23"/>
    </row>
    <row r="43" spans="2:7" ht="12.75">
      <c r="B43" t="s">
        <v>45</v>
      </c>
      <c r="C43" s="9"/>
      <c r="D43" s="21"/>
      <c r="E43" s="22">
        <f>712+629+4893+1728</f>
        <v>7962</v>
      </c>
      <c r="F43" s="22">
        <v>10116</v>
      </c>
      <c r="G43" s="23"/>
    </row>
    <row r="44" spans="3:7" ht="12.75">
      <c r="C44" s="9"/>
      <c r="D44" s="21"/>
      <c r="E44" s="22"/>
      <c r="F44" s="22"/>
      <c r="G44" s="23"/>
    </row>
    <row r="45" spans="2:7" ht="12.75">
      <c r="B45" t="s">
        <v>46</v>
      </c>
      <c r="C45" s="9"/>
      <c r="D45" s="21"/>
      <c r="E45" s="22">
        <v>13</v>
      </c>
      <c r="F45" s="22">
        <v>344</v>
      </c>
      <c r="G45" s="23"/>
    </row>
    <row r="46" spans="3:7" ht="12.75">
      <c r="C46" s="9"/>
      <c r="D46" s="21"/>
      <c r="E46" s="22"/>
      <c r="F46" s="22"/>
      <c r="G46" s="23"/>
    </row>
    <row r="47" spans="2:7" ht="12.75">
      <c r="B47" t="s">
        <v>47</v>
      </c>
      <c r="C47" s="9"/>
      <c r="D47" s="21"/>
      <c r="E47" s="22">
        <v>0</v>
      </c>
      <c r="F47" s="22">
        <v>720</v>
      </c>
      <c r="G47" s="23"/>
    </row>
    <row r="48" spans="3:7" ht="7.5" customHeight="1">
      <c r="C48" s="9"/>
      <c r="D48" s="21"/>
      <c r="E48" s="19"/>
      <c r="F48" s="19"/>
      <c r="G48" s="23"/>
    </row>
    <row r="49" spans="3:7" ht="12.75">
      <c r="C49" s="9"/>
      <c r="D49" s="21"/>
      <c r="E49" s="22">
        <f>SUM(E37:E47)</f>
        <v>18103</v>
      </c>
      <c r="F49" s="22">
        <f>SUM(F37:F47)</f>
        <v>20997</v>
      </c>
      <c r="G49" s="23"/>
    </row>
    <row r="50" spans="3:7" ht="7.5" customHeight="1">
      <c r="C50" s="9"/>
      <c r="D50" s="21"/>
      <c r="E50" s="12"/>
      <c r="F50" s="12"/>
      <c r="G50" s="23"/>
    </row>
    <row r="51" spans="3:7" ht="12.75">
      <c r="C51" s="9"/>
      <c r="D51" s="24"/>
      <c r="E51" s="12"/>
      <c r="F51" s="12"/>
      <c r="G51" s="25"/>
    </row>
    <row r="52" spans="3:6" ht="12.75">
      <c r="C52" s="9"/>
      <c r="E52" s="10"/>
      <c r="F52" s="10"/>
    </row>
    <row r="53" spans="2:6" ht="12.75">
      <c r="B53" s="6" t="s">
        <v>48</v>
      </c>
      <c r="C53" s="9"/>
      <c r="E53" s="10">
        <f>+E31-E49</f>
        <v>21376</v>
      </c>
      <c r="F53" s="10">
        <f>+F31-F49</f>
        <v>21015</v>
      </c>
    </row>
    <row r="54" spans="2:6" ht="12.75">
      <c r="B54" s="6"/>
      <c r="C54" s="9"/>
      <c r="E54" s="10"/>
      <c r="F54" s="10"/>
    </row>
    <row r="55" spans="2:6" ht="12.75">
      <c r="B55" s="6"/>
      <c r="C55" s="9"/>
      <c r="E55" s="10"/>
      <c r="F55" s="10"/>
    </row>
    <row r="56" spans="3:6" ht="12.75">
      <c r="C56" s="9"/>
      <c r="E56" s="10"/>
      <c r="F56" s="10"/>
    </row>
    <row r="57" spans="3:6" ht="12.75">
      <c r="C57" s="9"/>
      <c r="E57" s="10"/>
      <c r="F57" s="10"/>
    </row>
    <row r="58" spans="2:6" ht="12.75">
      <c r="B58" s="15" t="s">
        <v>49</v>
      </c>
      <c r="C58" s="9"/>
      <c r="E58" s="10"/>
      <c r="F58" s="10"/>
    </row>
    <row r="59" spans="3:6" ht="12.75">
      <c r="C59" s="9"/>
      <c r="E59" s="10"/>
      <c r="F59" s="10"/>
    </row>
    <row r="60" spans="3:6" ht="12.75">
      <c r="C60" s="9"/>
      <c r="E60" s="10"/>
      <c r="F60" s="10"/>
    </row>
    <row r="61" spans="3:6" ht="12.75">
      <c r="C61" s="9"/>
      <c r="E61" s="10"/>
      <c r="F61" s="10"/>
    </row>
    <row r="63" spans="5:6" ht="12.75">
      <c r="E63" s="7" t="s">
        <v>28</v>
      </c>
      <c r="F63" s="7" t="s">
        <v>28</v>
      </c>
    </row>
    <row r="64" spans="5:6" ht="12.75">
      <c r="E64" s="8" t="s">
        <v>29</v>
      </c>
      <c r="F64" s="8" t="s">
        <v>30</v>
      </c>
    </row>
    <row r="65" spans="5:6" ht="12.75">
      <c r="E65" s="7">
        <v>2002</v>
      </c>
      <c r="F65" s="7">
        <v>2001</v>
      </c>
    </row>
    <row r="66" spans="3:6" ht="12.75">
      <c r="C66" s="7"/>
      <c r="D66" s="7"/>
      <c r="E66" s="7" t="s">
        <v>10</v>
      </c>
      <c r="F66" s="7" t="s">
        <v>10</v>
      </c>
    </row>
    <row r="67" ht="12.75">
      <c r="C67" s="9"/>
    </row>
    <row r="68" spans="2:6" ht="12.75">
      <c r="B68" s="6" t="s">
        <v>50</v>
      </c>
      <c r="C68" s="9"/>
      <c r="E68" s="10"/>
      <c r="F68" s="10"/>
    </row>
    <row r="69" spans="3:6" ht="12.75">
      <c r="C69" s="9"/>
      <c r="E69" s="10"/>
      <c r="F69" s="10"/>
    </row>
    <row r="70" spans="3:7" ht="7.5" customHeight="1">
      <c r="C70" s="9"/>
      <c r="D70" s="18"/>
      <c r="E70" s="19"/>
      <c r="F70" s="19"/>
      <c r="G70" s="20"/>
    </row>
    <row r="71" spans="2:7" ht="12.75">
      <c r="B71" t="s">
        <v>125</v>
      </c>
      <c r="C71" s="9"/>
      <c r="D71" s="21"/>
      <c r="E71" s="22">
        <f>271+6452</f>
        <v>6723</v>
      </c>
      <c r="F71" s="22">
        <v>7638</v>
      </c>
      <c r="G71" s="23"/>
    </row>
    <row r="72" spans="3:7" ht="12.75">
      <c r="C72" s="9"/>
      <c r="D72" s="21"/>
      <c r="E72" s="22"/>
      <c r="F72" s="22"/>
      <c r="G72" s="23"/>
    </row>
    <row r="73" spans="2:7" ht="12.75">
      <c r="B73" t="s">
        <v>51</v>
      </c>
      <c r="C73" s="9"/>
      <c r="D73" s="21"/>
      <c r="E73" s="26">
        <f>103</f>
        <v>103</v>
      </c>
      <c r="F73" s="22">
        <v>103</v>
      </c>
      <c r="G73" s="23"/>
    </row>
    <row r="74" spans="3:7" ht="7.5" customHeight="1">
      <c r="C74" s="9"/>
      <c r="D74" s="24"/>
      <c r="E74" s="12"/>
      <c r="F74" s="12"/>
      <c r="G74" s="25"/>
    </row>
    <row r="75" spans="3:6" ht="12.75">
      <c r="C75" s="9"/>
      <c r="E75" s="10"/>
      <c r="F75" s="10"/>
    </row>
    <row r="76" spans="3:6" ht="12.75">
      <c r="C76" s="9"/>
      <c r="E76" s="10">
        <f>-SUM(E71:E73)</f>
        <v>-6826</v>
      </c>
      <c r="F76" s="10">
        <f>-SUM(F71:F73)</f>
        <v>-7741</v>
      </c>
    </row>
    <row r="77" spans="3:7" ht="12.75">
      <c r="C77" s="9"/>
      <c r="D77" s="27"/>
      <c r="E77" s="12"/>
      <c r="F77" s="12"/>
      <c r="G77" s="27"/>
    </row>
    <row r="78" spans="3:6" ht="7.5" customHeight="1">
      <c r="C78" s="9"/>
      <c r="E78" s="10"/>
      <c r="F78" s="10"/>
    </row>
    <row r="79" spans="2:6" ht="12.75">
      <c r="B79" s="6" t="s">
        <v>52</v>
      </c>
      <c r="C79" s="9"/>
      <c r="E79" s="10">
        <f>+E13+E15+E53+E76</f>
        <v>41697</v>
      </c>
      <c r="F79" s="10">
        <f>+F13+F15+F53+F76</f>
        <v>40911</v>
      </c>
    </row>
    <row r="80" spans="3:7" ht="7.5" customHeight="1" thickBot="1">
      <c r="C80" s="9"/>
      <c r="D80" s="28"/>
      <c r="E80" s="13"/>
      <c r="F80" s="13"/>
      <c r="G80" s="28"/>
    </row>
    <row r="81" spans="3:7" ht="12.75">
      <c r="C81" s="9"/>
      <c r="D81" s="29"/>
      <c r="E81" s="22"/>
      <c r="F81" s="22"/>
      <c r="G81" s="29"/>
    </row>
    <row r="82" spans="3:7" ht="12.75">
      <c r="C82" s="9"/>
      <c r="D82" s="29"/>
      <c r="E82" s="22"/>
      <c r="F82" s="22"/>
      <c r="G82" s="29"/>
    </row>
    <row r="83" spans="2:7" ht="12.75">
      <c r="B83" s="6" t="s">
        <v>53</v>
      </c>
      <c r="C83" s="9"/>
      <c r="D83" s="29"/>
      <c r="E83" s="22"/>
      <c r="F83" s="22"/>
      <c r="G83" s="29"/>
    </row>
    <row r="84" spans="3:7" ht="12.75">
      <c r="C84" s="9"/>
      <c r="D84" s="29"/>
      <c r="E84" s="22"/>
      <c r="F84" s="22"/>
      <c r="G84" s="29"/>
    </row>
    <row r="85" spans="2:7" ht="12.75">
      <c r="B85" t="s">
        <v>54</v>
      </c>
      <c r="C85" s="9"/>
      <c r="D85" s="29"/>
      <c r="E85" s="22">
        <v>19999</v>
      </c>
      <c r="F85" s="22">
        <v>19999</v>
      </c>
      <c r="G85" s="29"/>
    </row>
    <row r="86" spans="3:7" ht="12.75">
      <c r="C86" s="9"/>
      <c r="D86" s="29"/>
      <c r="E86" s="22"/>
      <c r="F86" s="22"/>
      <c r="G86" s="29"/>
    </row>
    <row r="87" spans="2:7" ht="12.75">
      <c r="B87" t="s">
        <v>55</v>
      </c>
      <c r="C87" s="9"/>
      <c r="D87" s="29"/>
      <c r="E87" s="22">
        <f>5503+14292+1903</f>
        <v>21698</v>
      </c>
      <c r="F87" s="22">
        <v>20912</v>
      </c>
      <c r="G87" s="29"/>
    </row>
    <row r="88" spans="3:7" ht="12.75">
      <c r="C88" s="9"/>
      <c r="D88" s="27"/>
      <c r="E88" s="12"/>
      <c r="F88" s="12"/>
      <c r="G88" s="27"/>
    </row>
    <row r="89" spans="3:7" ht="7.5" customHeight="1">
      <c r="C89" s="9"/>
      <c r="D89" s="29"/>
      <c r="E89" s="22"/>
      <c r="F89" s="22"/>
      <c r="G89" s="29"/>
    </row>
    <row r="90" spans="2:7" ht="12.75">
      <c r="B90" s="6" t="s">
        <v>56</v>
      </c>
      <c r="C90" s="9"/>
      <c r="D90" s="29"/>
      <c r="E90" s="22">
        <f>SUM(E85:E88)</f>
        <v>41697</v>
      </c>
      <c r="F90" s="22">
        <f>SUM(F85:F88)</f>
        <v>40911</v>
      </c>
      <c r="G90" s="29"/>
    </row>
    <row r="91" spans="3:7" ht="7.5" customHeight="1" thickBot="1">
      <c r="C91" s="9"/>
      <c r="D91" s="28"/>
      <c r="E91" s="13"/>
      <c r="F91" s="13"/>
      <c r="G91" s="28"/>
    </row>
    <row r="92" spans="3:6" ht="12.75">
      <c r="C92" s="9"/>
      <c r="E92" s="10"/>
      <c r="F92" s="10"/>
    </row>
    <row r="93" spans="3:6" ht="12.75">
      <c r="C93" s="9"/>
      <c r="E93" s="10"/>
      <c r="F93" s="10"/>
    </row>
    <row r="94" spans="3:6" ht="12.75">
      <c r="C94" s="9"/>
      <c r="E94" s="10"/>
      <c r="F94" s="10"/>
    </row>
    <row r="95" spans="3:6" ht="12.75">
      <c r="C95" s="9"/>
      <c r="E95" s="10"/>
      <c r="F95" s="10"/>
    </row>
    <row r="96" spans="3:6" ht="12.75">
      <c r="C96" s="9"/>
      <c r="E96" s="10"/>
      <c r="F96" s="10"/>
    </row>
    <row r="97" spans="3:6" ht="12.75">
      <c r="C97" s="9"/>
      <c r="E97" s="10"/>
      <c r="F97" s="10"/>
    </row>
    <row r="98" spans="3:6" ht="12.75">
      <c r="C98" s="9"/>
      <c r="E98" s="10"/>
      <c r="F98" s="10"/>
    </row>
    <row r="99" spans="3:6" ht="12.75">
      <c r="C99" s="9"/>
      <c r="E99" s="10"/>
      <c r="F99" s="10"/>
    </row>
    <row r="100" spans="3:6" ht="12.75">
      <c r="C100" s="9"/>
      <c r="E100" s="10"/>
      <c r="F100" s="10"/>
    </row>
    <row r="101" spans="3:6" ht="12.75">
      <c r="C101" s="9"/>
      <c r="E101" s="10"/>
      <c r="F101" s="10"/>
    </row>
    <row r="102" spans="3:6" ht="12.75">
      <c r="C102" s="9"/>
      <c r="E102" s="10"/>
      <c r="F102" s="10"/>
    </row>
    <row r="103" spans="3:6" ht="12.75">
      <c r="C103" s="9"/>
      <c r="E103" s="10"/>
      <c r="F103" s="10"/>
    </row>
    <row r="104" spans="3:6" ht="12.75">
      <c r="C104" s="9"/>
      <c r="E104" s="10"/>
      <c r="F104" s="10"/>
    </row>
    <row r="105" spans="3:6" ht="12.75">
      <c r="C105" s="9"/>
      <c r="E105" s="10"/>
      <c r="F105" s="10"/>
    </row>
    <row r="106" spans="3:6" ht="12.75">
      <c r="C106" s="9"/>
      <c r="E106" s="10"/>
      <c r="F106" s="10"/>
    </row>
    <row r="107" spans="3:6" ht="12.75">
      <c r="C107" s="9"/>
      <c r="E107" s="10"/>
      <c r="F107" s="10"/>
    </row>
    <row r="108" spans="3:6" ht="12.75">
      <c r="C108" s="9"/>
      <c r="E108" s="10"/>
      <c r="F108" s="10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B114" t="s">
        <v>57</v>
      </c>
    </row>
    <row r="115" ht="12.75">
      <c r="B115" t="s">
        <v>26</v>
      </c>
    </row>
    <row r="116" ht="12.75">
      <c r="C116" s="9"/>
    </row>
    <row r="117" ht="12.75">
      <c r="C117" s="9"/>
    </row>
  </sheetData>
  <printOptions/>
  <pageMargins left="0.5" right="0.5" top="0.39" bottom="0.4" header="0.23" footer="0.2"/>
  <pageSetup fitToHeight="2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5"/>
  <sheetViews>
    <sheetView workbookViewId="0" topLeftCell="A1">
      <selection activeCell="B2" sqref="B2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4" width="13.7109375" style="0" customWidth="1"/>
    <col min="5" max="6" width="14.28125" style="0" customWidth="1"/>
    <col min="7" max="7" width="13.7109375" style="0" customWidth="1"/>
  </cols>
  <sheetData>
    <row r="2" spans="2:6" ht="17.25" customHeight="1">
      <c r="B2" s="1" t="s">
        <v>0</v>
      </c>
      <c r="F2" s="3"/>
    </row>
    <row r="3" spans="2:6" ht="12.75" customHeight="1">
      <c r="B3" s="4" t="s">
        <v>1</v>
      </c>
      <c r="F3" s="3"/>
    </row>
    <row r="5" ht="15">
      <c r="B5" s="5" t="s">
        <v>58</v>
      </c>
    </row>
    <row r="6" ht="15">
      <c r="B6" s="30" t="s">
        <v>59</v>
      </c>
    </row>
    <row r="8" spans="3:7" ht="12.75">
      <c r="C8" s="7" t="s">
        <v>60</v>
      </c>
      <c r="D8" s="7" t="s">
        <v>61</v>
      </c>
      <c r="E8" s="7" t="s">
        <v>62</v>
      </c>
      <c r="F8" s="7" t="s">
        <v>63</v>
      </c>
      <c r="G8" s="7" t="s">
        <v>64</v>
      </c>
    </row>
    <row r="9" spans="3:7" ht="12.75">
      <c r="C9" s="7" t="s">
        <v>65</v>
      </c>
      <c r="D9" s="7" t="s">
        <v>66</v>
      </c>
      <c r="E9" s="7" t="s">
        <v>67</v>
      </c>
      <c r="F9" s="7" t="s">
        <v>68</v>
      </c>
      <c r="G9" s="7" t="s">
        <v>69</v>
      </c>
    </row>
    <row r="10" spans="3:7" ht="12.75">
      <c r="C10" s="7" t="s">
        <v>10</v>
      </c>
      <c r="D10" s="7" t="s">
        <v>10</v>
      </c>
      <c r="E10" s="7" t="s">
        <v>10</v>
      </c>
      <c r="F10" s="7" t="s">
        <v>10</v>
      </c>
      <c r="G10" s="7" t="s">
        <v>10</v>
      </c>
    </row>
    <row r="12" ht="12.75">
      <c r="B12" s="31" t="s">
        <v>70</v>
      </c>
    </row>
    <row r="13" ht="12.75">
      <c r="B13" s="31" t="s">
        <v>71</v>
      </c>
    </row>
    <row r="14" ht="7.5" customHeight="1">
      <c r="B14" s="32"/>
    </row>
    <row r="15" spans="2:8" ht="12.75">
      <c r="B15" t="s">
        <v>72</v>
      </c>
      <c r="C15" s="10">
        <v>19999</v>
      </c>
      <c r="D15" s="10">
        <v>1903</v>
      </c>
      <c r="E15" s="10">
        <v>5503</v>
      </c>
      <c r="F15" s="10">
        <v>13506</v>
      </c>
      <c r="G15" s="10">
        <v>40911</v>
      </c>
      <c r="H15" s="10"/>
    </row>
    <row r="16" spans="3:8" ht="12.75">
      <c r="C16" s="10"/>
      <c r="D16" s="10"/>
      <c r="E16" s="10"/>
      <c r="F16" s="10"/>
      <c r="G16" s="10"/>
      <c r="H16" s="10"/>
    </row>
    <row r="17" spans="2:8" ht="12.75">
      <c r="B17" t="s">
        <v>19</v>
      </c>
      <c r="C17" s="10">
        <v>0</v>
      </c>
      <c r="D17" s="10">
        <v>0</v>
      </c>
      <c r="E17" s="10">
        <v>0</v>
      </c>
      <c r="F17" s="10">
        <v>786</v>
      </c>
      <c r="G17" s="10">
        <v>786</v>
      </c>
      <c r="H17" s="10"/>
    </row>
    <row r="18" spans="3:8" ht="12.75">
      <c r="C18" s="10"/>
      <c r="D18" s="10"/>
      <c r="E18" s="10"/>
      <c r="F18" s="10"/>
      <c r="G18" s="10"/>
      <c r="H18" s="10"/>
    </row>
    <row r="19" spans="2:8" ht="12.75">
      <c r="B19" t="s">
        <v>73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/>
    </row>
    <row r="20" spans="3:8" ht="12.75">
      <c r="C20" s="10"/>
      <c r="D20" s="10"/>
      <c r="E20" s="10"/>
      <c r="F20" s="10"/>
      <c r="G20" s="10"/>
      <c r="H20" s="10"/>
    </row>
    <row r="21" spans="3:8" ht="7.5" customHeight="1">
      <c r="C21" s="19"/>
      <c r="D21" s="19"/>
      <c r="E21" s="19"/>
      <c r="F21" s="19"/>
      <c r="G21" s="19"/>
      <c r="H21" s="10"/>
    </row>
    <row r="22" spans="2:8" ht="12.75">
      <c r="B22" t="s">
        <v>74</v>
      </c>
      <c r="C22" s="22">
        <f>SUM(C15:C21)</f>
        <v>19999</v>
      </c>
      <c r="D22" s="22">
        <f>SUM(D15:D21)</f>
        <v>1903</v>
      </c>
      <c r="E22" s="22">
        <f>SUM(E15:E21)</f>
        <v>5503</v>
      </c>
      <c r="F22" s="22">
        <f>SUM(F15:F21)</f>
        <v>14292</v>
      </c>
      <c r="G22" s="22">
        <f>SUM(G15:G21)</f>
        <v>41697</v>
      </c>
      <c r="H22" s="10"/>
    </row>
    <row r="23" spans="3:8" ht="7.5" customHeight="1" thickBot="1">
      <c r="C23" s="13"/>
      <c r="D23" s="13"/>
      <c r="E23" s="13"/>
      <c r="F23" s="13"/>
      <c r="G23" s="13"/>
      <c r="H23" s="10"/>
    </row>
    <row r="24" spans="3:8" ht="12.75">
      <c r="C24" s="10"/>
      <c r="D24" s="10"/>
      <c r="E24" s="10"/>
      <c r="F24" s="10"/>
      <c r="G24" s="10"/>
      <c r="H24" s="10"/>
    </row>
    <row r="25" spans="3:8" ht="12.75">
      <c r="C25" s="10"/>
      <c r="D25" s="10"/>
      <c r="E25" s="10"/>
      <c r="F25" s="10"/>
      <c r="G25" s="10"/>
      <c r="H25" s="10"/>
    </row>
    <row r="26" spans="2:8" ht="12.75">
      <c r="B26" s="31" t="s">
        <v>70</v>
      </c>
      <c r="C26" s="10"/>
      <c r="D26" s="10"/>
      <c r="E26" s="10"/>
      <c r="F26" s="10"/>
      <c r="G26" s="10"/>
      <c r="H26" s="10"/>
    </row>
    <row r="27" spans="2:8" ht="12.75">
      <c r="B27" s="31" t="s">
        <v>75</v>
      </c>
      <c r="C27" s="10"/>
      <c r="D27" s="10"/>
      <c r="E27" s="10"/>
      <c r="F27" s="10"/>
      <c r="G27" s="10"/>
      <c r="H27" s="10"/>
    </row>
    <row r="28" spans="3:8" ht="7.5" customHeight="1">
      <c r="C28" s="10"/>
      <c r="D28" s="10"/>
      <c r="E28" s="10"/>
      <c r="F28" s="10"/>
      <c r="G28" s="10"/>
      <c r="H28" s="10"/>
    </row>
    <row r="29" spans="2:8" ht="12.75">
      <c r="B29" t="s">
        <v>76</v>
      </c>
      <c r="C29" s="10">
        <v>19999</v>
      </c>
      <c r="D29" s="10">
        <v>1903</v>
      </c>
      <c r="E29" s="10">
        <v>5503</v>
      </c>
      <c r="F29" s="10">
        <v>11863</v>
      </c>
      <c r="G29" s="10">
        <v>39268</v>
      </c>
      <c r="H29" s="10"/>
    </row>
    <row r="30" spans="3:8" ht="12.75">
      <c r="C30" s="10"/>
      <c r="D30" s="10"/>
      <c r="E30" s="10"/>
      <c r="F30" s="10"/>
      <c r="G30" s="10"/>
      <c r="H30" s="10"/>
    </row>
    <row r="31" spans="2:8" ht="12.75">
      <c r="B31" t="s">
        <v>19</v>
      </c>
      <c r="C31" s="10">
        <v>0</v>
      </c>
      <c r="D31" s="10">
        <v>0</v>
      </c>
      <c r="E31" s="10">
        <v>0</v>
      </c>
      <c r="F31" s="10">
        <v>3287</v>
      </c>
      <c r="G31" s="10">
        <v>3287</v>
      </c>
      <c r="H31" s="10"/>
    </row>
    <row r="32" spans="3:8" ht="12.75">
      <c r="C32" s="10"/>
      <c r="D32" s="10"/>
      <c r="E32" s="10"/>
      <c r="F32" s="10"/>
      <c r="G32" s="10"/>
      <c r="H32" s="10"/>
    </row>
    <row r="33" spans="2:8" ht="12.75">
      <c r="B33" t="s">
        <v>73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/>
    </row>
    <row r="34" spans="3:8" ht="12.75">
      <c r="C34" s="10"/>
      <c r="D34" s="10"/>
      <c r="E34" s="10"/>
      <c r="F34" s="10"/>
      <c r="G34" s="10"/>
      <c r="H34" s="10"/>
    </row>
    <row r="35" spans="3:8" ht="7.5" customHeight="1">
      <c r="C35" s="19"/>
      <c r="D35" s="19"/>
      <c r="E35" s="19"/>
      <c r="F35" s="19"/>
      <c r="G35" s="19"/>
      <c r="H35" s="10"/>
    </row>
    <row r="36" spans="2:8" ht="12.75">
      <c r="B36" t="s">
        <v>77</v>
      </c>
      <c r="C36" s="22">
        <f>SUM(C29:C34)</f>
        <v>19999</v>
      </c>
      <c r="D36" s="22">
        <f>SUM(D29:D34)</f>
        <v>1903</v>
      </c>
      <c r="E36" s="22">
        <f>SUM(E29:E34)</f>
        <v>5503</v>
      </c>
      <c r="F36" s="22">
        <f>SUM(F29:F34)</f>
        <v>15150</v>
      </c>
      <c r="G36" s="22">
        <f>SUM(G29:G34)</f>
        <v>42555</v>
      </c>
      <c r="H36" s="10"/>
    </row>
    <row r="37" spans="3:8" ht="7.5" customHeight="1" thickBot="1">
      <c r="C37" s="13"/>
      <c r="D37" s="13"/>
      <c r="E37" s="13"/>
      <c r="F37" s="13"/>
      <c r="G37" s="13"/>
      <c r="H37" s="10"/>
    </row>
    <row r="38" spans="3:8" ht="12.75">
      <c r="C38" s="10"/>
      <c r="D38" s="10"/>
      <c r="E38" s="10"/>
      <c r="F38" s="10"/>
      <c r="G38" s="10"/>
      <c r="H38" s="10"/>
    </row>
    <row r="40" ht="12.75">
      <c r="B40" t="s">
        <v>78</v>
      </c>
    </row>
    <row r="41" ht="12.75">
      <c r="B41" t="s">
        <v>79</v>
      </c>
    </row>
    <row r="54" ht="12.75">
      <c r="B54" t="s">
        <v>122</v>
      </c>
    </row>
    <row r="55" ht="12.75">
      <c r="B55" t="s">
        <v>123</v>
      </c>
    </row>
  </sheetData>
  <printOptions/>
  <pageMargins left="0" right="0" top="0.75" bottom="0.75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13"/>
  <sheetViews>
    <sheetView workbookViewId="0" topLeftCell="A62">
      <selection activeCell="B75" sqref="B75"/>
    </sheetView>
  </sheetViews>
  <sheetFormatPr defaultColWidth="9.140625" defaultRowHeight="12.75"/>
  <cols>
    <col min="1" max="1" width="4.7109375" style="0" customWidth="1"/>
    <col min="2" max="2" width="70.7109375" style="0" customWidth="1"/>
    <col min="3" max="3" width="15.7109375" style="0" customWidth="1"/>
  </cols>
  <sheetData>
    <row r="1" ht="20.25">
      <c r="B1" s="1" t="s">
        <v>0</v>
      </c>
    </row>
    <row r="2" spans="2:3" ht="12.75">
      <c r="B2" s="4" t="s">
        <v>1</v>
      </c>
      <c r="C2" s="3"/>
    </row>
    <row r="6" ht="15">
      <c r="B6" s="5" t="s">
        <v>80</v>
      </c>
    </row>
    <row r="7" ht="15">
      <c r="B7" s="30" t="s">
        <v>59</v>
      </c>
    </row>
    <row r="9" ht="12.75">
      <c r="C9" s="7">
        <v>2002</v>
      </c>
    </row>
    <row r="10" ht="12.75">
      <c r="C10" s="7" t="s">
        <v>5</v>
      </c>
    </row>
    <row r="11" ht="12.75">
      <c r="C11" s="7" t="s">
        <v>81</v>
      </c>
    </row>
    <row r="12" ht="12.75">
      <c r="C12" s="8" t="s">
        <v>8</v>
      </c>
    </row>
    <row r="13" spans="2:3" ht="12.75">
      <c r="B13" s="6"/>
      <c r="C13" s="7" t="s">
        <v>10</v>
      </c>
    </row>
    <row r="15" ht="12.75">
      <c r="B15" s="6" t="s">
        <v>82</v>
      </c>
    </row>
    <row r="17" spans="2:3" ht="12.75">
      <c r="B17" t="s">
        <v>17</v>
      </c>
      <c r="C17" s="10">
        <v>1342</v>
      </c>
    </row>
    <row r="18" spans="2:3" ht="12.75">
      <c r="B18" t="s">
        <v>83</v>
      </c>
      <c r="C18" s="10"/>
    </row>
    <row r="19" spans="2:3" ht="12.75">
      <c r="B19" t="s">
        <v>84</v>
      </c>
      <c r="C19" s="10">
        <v>745</v>
      </c>
    </row>
    <row r="20" spans="2:3" ht="12.75">
      <c r="B20" t="s">
        <v>85</v>
      </c>
      <c r="C20" s="10">
        <v>953</v>
      </c>
    </row>
    <row r="21" spans="2:3" ht="12.75">
      <c r="B21" t="s">
        <v>86</v>
      </c>
      <c r="C21" s="10">
        <v>831</v>
      </c>
    </row>
    <row r="22" spans="2:3" ht="12.75" hidden="1">
      <c r="B22" t="s">
        <v>87</v>
      </c>
      <c r="C22" s="10">
        <v>0</v>
      </c>
    </row>
    <row r="23" spans="2:3" ht="12.75" hidden="1">
      <c r="B23" t="s">
        <v>88</v>
      </c>
      <c r="C23" s="10">
        <v>0</v>
      </c>
    </row>
    <row r="24" spans="2:3" ht="12.75" hidden="1">
      <c r="B24" t="s">
        <v>89</v>
      </c>
      <c r="C24" s="10">
        <v>0</v>
      </c>
    </row>
    <row r="25" spans="2:3" ht="12.75" hidden="1">
      <c r="B25" t="s">
        <v>90</v>
      </c>
      <c r="C25" s="10">
        <v>0</v>
      </c>
    </row>
    <row r="26" spans="2:3" ht="12.75">
      <c r="B26" t="s">
        <v>91</v>
      </c>
      <c r="C26" s="10">
        <v>-336</v>
      </c>
    </row>
    <row r="27" spans="2:3" ht="12.75">
      <c r="B27" t="s">
        <v>92</v>
      </c>
      <c r="C27" s="10">
        <v>-7</v>
      </c>
    </row>
    <row r="28" spans="2:3" ht="12.75">
      <c r="B28" t="s">
        <v>93</v>
      </c>
      <c r="C28" s="10">
        <v>-249</v>
      </c>
    </row>
    <row r="29" ht="12.75">
      <c r="C29" s="12"/>
    </row>
    <row r="30" ht="12.75">
      <c r="C30" s="10"/>
    </row>
    <row r="31" spans="2:3" ht="12.75">
      <c r="B31" t="s">
        <v>94</v>
      </c>
      <c r="C31" s="10">
        <f>SUM(C17:C28)</f>
        <v>3279</v>
      </c>
    </row>
    <row r="32" ht="12.75">
      <c r="C32" s="10"/>
    </row>
    <row r="33" ht="12.75">
      <c r="C33" s="10"/>
    </row>
    <row r="34" spans="2:3" ht="12.75">
      <c r="B34" t="s">
        <v>95</v>
      </c>
      <c r="C34" s="10"/>
    </row>
    <row r="35" spans="2:3" ht="12.75">
      <c r="B35" t="s">
        <v>96</v>
      </c>
      <c r="C35" s="10">
        <v>1512</v>
      </c>
    </row>
    <row r="36" spans="2:3" ht="12.75">
      <c r="B36" t="s">
        <v>97</v>
      </c>
      <c r="C36" s="10">
        <v>311</v>
      </c>
    </row>
    <row r="37" ht="12.75">
      <c r="C37" s="12"/>
    </row>
    <row r="38" ht="12.75">
      <c r="C38" s="10"/>
    </row>
    <row r="39" spans="2:3" ht="12.75">
      <c r="B39" t="s">
        <v>98</v>
      </c>
      <c r="C39" s="10">
        <f>SUM(C31:C36)</f>
        <v>5102</v>
      </c>
    </row>
    <row r="40" ht="12.75">
      <c r="C40" s="10"/>
    </row>
    <row r="41" spans="2:3" ht="12.75">
      <c r="B41" t="s">
        <v>99</v>
      </c>
      <c r="C41" s="10">
        <v>-1200</v>
      </c>
    </row>
    <row r="42" ht="12.75">
      <c r="C42" s="10"/>
    </row>
    <row r="43" ht="12.75">
      <c r="C43" s="19"/>
    </row>
    <row r="44" spans="2:3" ht="12.75">
      <c r="B44" t="s">
        <v>100</v>
      </c>
      <c r="C44" s="22">
        <f>SUM(C39:C41)</f>
        <v>3902</v>
      </c>
    </row>
    <row r="45" ht="12.75">
      <c r="C45" s="12"/>
    </row>
    <row r="46" ht="12.75">
      <c r="C46" s="10"/>
    </row>
    <row r="47" spans="2:3" ht="12.75">
      <c r="B47" s="6" t="s">
        <v>101</v>
      </c>
      <c r="C47" s="10"/>
    </row>
    <row r="48" ht="12.75">
      <c r="C48" s="10"/>
    </row>
    <row r="49" spans="2:3" ht="12.75">
      <c r="B49" t="s">
        <v>102</v>
      </c>
      <c r="C49" s="10">
        <v>72</v>
      </c>
    </row>
    <row r="50" spans="2:3" ht="12.75">
      <c r="B50" t="s">
        <v>103</v>
      </c>
      <c r="C50" s="10">
        <v>249</v>
      </c>
    </row>
    <row r="51" spans="2:3" ht="12.75">
      <c r="B51" t="s">
        <v>104</v>
      </c>
      <c r="C51" s="10">
        <v>-528</v>
      </c>
    </row>
    <row r="52" ht="12.75">
      <c r="C52" s="10"/>
    </row>
    <row r="53" ht="12.75">
      <c r="C53" s="19"/>
    </row>
    <row r="54" spans="2:3" ht="12.75">
      <c r="B54" t="s">
        <v>105</v>
      </c>
      <c r="C54" s="22">
        <f>SUM(C49:C51)</f>
        <v>-207</v>
      </c>
    </row>
    <row r="55" ht="12.75">
      <c r="C55" s="12"/>
    </row>
    <row r="56" ht="12.75">
      <c r="C56" s="10"/>
    </row>
    <row r="57" ht="12.75">
      <c r="C57" s="10"/>
    </row>
    <row r="58" ht="12.75">
      <c r="C58" s="10"/>
    </row>
    <row r="59" spans="2:3" ht="12.75">
      <c r="B59" s="15" t="s">
        <v>49</v>
      </c>
      <c r="C59" s="10"/>
    </row>
    <row r="60" spans="2:3" ht="12.75">
      <c r="B60" s="15"/>
      <c r="C60" s="10"/>
    </row>
    <row r="61" spans="2:3" ht="12.75">
      <c r="B61" s="15"/>
      <c r="C61" s="10"/>
    </row>
    <row r="62" ht="12.75">
      <c r="C62" s="7">
        <v>2002</v>
      </c>
    </row>
    <row r="63" ht="12.75">
      <c r="C63" s="7" t="s">
        <v>5</v>
      </c>
    </row>
    <row r="64" ht="12.75">
      <c r="C64" s="7" t="s">
        <v>81</v>
      </c>
    </row>
    <row r="65" ht="12.75">
      <c r="C65" s="8" t="s">
        <v>8</v>
      </c>
    </row>
    <row r="66" spans="2:3" ht="12.75">
      <c r="B66" s="6"/>
      <c r="C66" s="7" t="s">
        <v>10</v>
      </c>
    </row>
    <row r="68" spans="2:3" ht="12.75">
      <c r="B68" s="6" t="s">
        <v>106</v>
      </c>
      <c r="C68" s="10"/>
    </row>
    <row r="69" ht="12.75">
      <c r="C69" s="10"/>
    </row>
    <row r="70" spans="2:3" ht="12.75">
      <c r="B70" t="s">
        <v>107</v>
      </c>
      <c r="C70" s="10">
        <v>-480</v>
      </c>
    </row>
    <row r="71" spans="2:3" ht="12.75">
      <c r="B71" t="s">
        <v>108</v>
      </c>
      <c r="C71" s="10">
        <v>-2096</v>
      </c>
    </row>
    <row r="72" spans="2:3" ht="12.75">
      <c r="B72" t="s">
        <v>109</v>
      </c>
      <c r="C72" s="10">
        <v>-720</v>
      </c>
    </row>
    <row r="73" spans="2:3" ht="12.75">
      <c r="B73" t="s">
        <v>110</v>
      </c>
      <c r="C73" s="10">
        <v>-659.2</v>
      </c>
    </row>
    <row r="74" spans="2:3" ht="12.75">
      <c r="B74" t="s">
        <v>111</v>
      </c>
      <c r="C74" s="10">
        <v>-831</v>
      </c>
    </row>
    <row r="75" ht="12.75">
      <c r="C75" s="12"/>
    </row>
    <row r="76" ht="12.75">
      <c r="C76" s="22"/>
    </row>
    <row r="77" spans="2:3" ht="12.75">
      <c r="B77" t="s">
        <v>127</v>
      </c>
      <c r="C77" s="22">
        <f>SUM(C70:C74)</f>
        <v>-4786.2</v>
      </c>
    </row>
    <row r="78" ht="12.75">
      <c r="C78" s="12"/>
    </row>
    <row r="79" ht="12.75">
      <c r="C79" s="10"/>
    </row>
    <row r="80" spans="2:3" ht="12.75">
      <c r="B80" s="6" t="s">
        <v>126</v>
      </c>
      <c r="C80" s="10">
        <v>-1091</v>
      </c>
    </row>
    <row r="81" spans="2:3" ht="12.75">
      <c r="B81" s="6"/>
      <c r="C81" s="10"/>
    </row>
    <row r="82" spans="2:3" ht="12.75">
      <c r="B82" s="6" t="s">
        <v>112</v>
      </c>
      <c r="C82" s="10">
        <v>5561</v>
      </c>
    </row>
    <row r="83" spans="2:3" ht="12.75">
      <c r="B83" s="6"/>
      <c r="C83" s="10"/>
    </row>
    <row r="84" spans="2:3" ht="12.75">
      <c r="B84" s="6"/>
      <c r="C84" s="19"/>
    </row>
    <row r="85" spans="2:3" ht="12.75">
      <c r="B85" s="6" t="s">
        <v>113</v>
      </c>
      <c r="C85" s="22">
        <f>SUM(C80:C82)</f>
        <v>4470</v>
      </c>
    </row>
    <row r="86" ht="13.5" thickBot="1">
      <c r="C86" s="13"/>
    </row>
    <row r="87" ht="12.75">
      <c r="C87" s="10"/>
    </row>
    <row r="88" spans="2:3" ht="12.75">
      <c r="B88" s="6" t="s">
        <v>114</v>
      </c>
      <c r="C88" s="10"/>
    </row>
    <row r="89" ht="12.75">
      <c r="C89" s="10"/>
    </row>
    <row r="90" spans="2:3" ht="12.75">
      <c r="B90" t="s">
        <v>40</v>
      </c>
      <c r="C90" s="10">
        <v>835</v>
      </c>
    </row>
    <row r="91" spans="2:3" ht="12.75">
      <c r="B91" t="s">
        <v>115</v>
      </c>
      <c r="C91" s="10">
        <v>7623</v>
      </c>
    </row>
    <row r="92" spans="2:3" ht="12.75">
      <c r="B92" t="s">
        <v>116</v>
      </c>
      <c r="C92" s="10">
        <v>-1728</v>
      </c>
    </row>
    <row r="93" ht="12.75">
      <c r="C93" s="12"/>
    </row>
    <row r="94" ht="12.75">
      <c r="C94" s="10"/>
    </row>
    <row r="95" ht="12.75">
      <c r="C95" s="10">
        <f>SUM(C90:C92)</f>
        <v>6730</v>
      </c>
    </row>
    <row r="96" ht="12.75">
      <c r="C96" s="10"/>
    </row>
    <row r="97" spans="2:3" ht="12.75">
      <c r="B97" s="6" t="s">
        <v>117</v>
      </c>
      <c r="C97" s="10"/>
    </row>
    <row r="98" ht="12.75">
      <c r="C98" s="10"/>
    </row>
    <row r="99" spans="2:3" ht="12.75">
      <c r="B99" t="s">
        <v>118</v>
      </c>
      <c r="C99" s="10">
        <v>-2260</v>
      </c>
    </row>
    <row r="100" ht="12.75">
      <c r="C100" s="12"/>
    </row>
    <row r="101" ht="12.75">
      <c r="C101" s="10"/>
    </row>
    <row r="102" ht="12.75">
      <c r="C102" s="10">
        <f>SUM(C95:C99)</f>
        <v>4470</v>
      </c>
    </row>
    <row r="103" ht="13.5" thickBot="1">
      <c r="C103" s="13"/>
    </row>
    <row r="104" ht="12.75">
      <c r="C104" s="10"/>
    </row>
    <row r="106" ht="12.75">
      <c r="B106" s="33" t="s">
        <v>119</v>
      </c>
    </row>
    <row r="107" ht="12.75">
      <c r="B107" s="33" t="s">
        <v>120</v>
      </c>
    </row>
    <row r="112" ht="12.75">
      <c r="B112" t="s">
        <v>121</v>
      </c>
    </row>
    <row r="113" ht="12.75">
      <c r="B113" t="s">
        <v>124</v>
      </c>
    </row>
  </sheetData>
  <printOptions/>
  <pageMargins left="0.5" right="0.5" top="0.49" bottom="0.53" header="0.12" footer="0.2"/>
  <pageSetup fitToHeight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WOODLANDER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WOODLANDER SDN BHD</dc:creator>
  <cp:keywords/>
  <dc:description/>
  <cp:lastModifiedBy>PFA Corporate Services Sdn Bhd</cp:lastModifiedBy>
  <cp:lastPrinted>2002-11-28T08:14:51Z</cp:lastPrinted>
  <dcterms:created xsi:type="dcterms:W3CDTF">2002-11-15T09:34:25Z</dcterms:created>
  <dcterms:modified xsi:type="dcterms:W3CDTF">2002-11-28T08:15:04Z</dcterms:modified>
  <cp:category/>
  <cp:version/>
  <cp:contentType/>
  <cp:contentStatus/>
</cp:coreProperties>
</file>